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31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<sst xmlns="http://schemas.openxmlformats.org/spreadsheetml/2006/main" count="137" uniqueCount="135">
  <si>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</si>
  <si>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</si>
  <si>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</si>
  <si>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</si>
  <si>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</si>
  <si>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</si>
  <si>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</si>
  <si>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</si>
  <si>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</si>
  <si>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</si>
  <si>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</si>
  <si>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</si>
  <si>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</si>
  <si>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</si>
  <si>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</si>
  <si>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</si>
  <si>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</si>
  <si>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</si>
  <si>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</si>
  <si>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</si>
  <si>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</si>
  <si>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</si>
  <si>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</si>
  <si>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</si>
  <si>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</si>
  <si>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</si>
  <si>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</si>
  <si>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</si>
  <si>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</si>
  <si>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</si>
  <si>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</si>
  <si>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</si>
  <si>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</si>
  <si>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</si>
  <si>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</si>
  <si>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</si>
  <si>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</si>
  <si>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</si>
  <si>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</si>
  <si>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</si>
  <si>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</si>
  <si>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</si>
  <si>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</si>
  <si>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</si>
  <si>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</si>
  <si>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</si>
  <si>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</si>
  <si>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</si>
  <si>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</si>
  <si>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</si>
  <si>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</si>
  <si>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</si>
  <si>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</si>
  <si>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</si>
  <si>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</si>
  <si>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</si>
  <si>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</si>
  <si>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</si>
  <si>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</si>
  <si>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</si>
  <si>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</si>
  <si>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</si>
  <si>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</si>
  <si>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</si>
  <si>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</si>
  <si>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</si>
  <si>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</si>
  <si>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</si>
  <si>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</si>
  <si>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</si>
  <si>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</si>
  <si>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</si>
  <si>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</si>
  <si>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</si>
  <si>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</si>
  <si>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</si>
  <si>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</si>
  <si>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</si>
  <si>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</si>
  <si>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</si>
  <si>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</si>
  <si>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</si>
  <si>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</si>
  <si>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</si>
  <si>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</si>
  <si>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</si>
  <si>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</si>
  <si>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</si>
  <si>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</si>
  <si>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</si>
  <si>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</si>
  <si>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</si>
  <si>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</si>
  <si>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</si>
  <si>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</si>
  <si>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</si>
  <si>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</si>
  <si>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</si>
  <si>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</si>
  <si>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</si>
  <si>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</si>
  <si>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</si>
  <si>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</si>
  <si>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</si>
  <si>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</si>
  <si>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</si>
  <si>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</si>
  <si>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</si>
  <si>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</si>
  <si>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</si>
  <si>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</si>
  <si>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</si>
  <si>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</si>
  <si>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</si>
  <si>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</si>
  <si>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</si>
  <si>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</si>
  <si>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2 02 10000 </t>
  </si>
  <si>
    <t xml:space="preserve"> 2 02 20000 </t>
  </si>
  <si>
    <t>Иные межбюджетные трансферты</t>
  </si>
  <si>
    <t>исполнитель: Измоденова Людмила Александровна, тел 8-34345-5-23-77</t>
  </si>
  <si>
    <t xml:space="preserve"> 2 02 15001 </t>
  </si>
  <si>
    <t xml:space="preserve"> 2 02 25527 </t>
  </si>
  <si>
    <t xml:space="preserve"> 2 02 40000 </t>
  </si>
  <si>
    <t>2 07 00000</t>
  </si>
  <si>
    <t>2 18 00000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</si>
  <si>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</si>
  <si>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</t>
  </si>
  <si>
    <t>Субсидии бюджетам в на государственную поддержку 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</si>
  <si>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Начальник  Финансового управления администрации</t>
  </si>
  <si>
    <t>С.В. Полковенкова</t>
  </si>
  <si>
    <t xml:space="preserve">Полковенкова С.В. </t>
  </si>
  <si>
    <t>Л.А. Измоденова, тел. 8-34345-2-19-37</t>
  </si>
  <si>
    <t>по доходам по состоянию на  01 ноября   2018 года.</t>
  </si>
  <si>
    <t>по расходам  по состоянию на 01 ноября 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</si>
</sst>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88" fontId="1" fillId="0" borderId="26" xfId="0" applyNumberFormat="1" applyFont="1" applyFill="1" applyBorder="1" applyAlignment="1">
      <alignment horizontal="center"/>
    </xf>
    <xf numFmtId="188" fontId="4" fillId="0" borderId="29" xfId="0" applyNumberFormat="1" applyFont="1" applyFill="1" applyBorder="1" applyAlignment="1">
      <alignment horizontal="center"/>
    </xf>
    <xf numFmtId="185" fontId="4" fillId="0" borderId="29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4" fillId="33" borderId="14" xfId="0" applyNumberFormat="1" applyFont="1" applyFill="1" applyBorder="1" applyAlignment="1">
      <alignment horizontal="center"/>
    </xf>
    <xf numFmtId="188" fontId="4" fillId="33" borderId="19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5" fontId="4" fillId="33" borderId="30" xfId="0" applyNumberFormat="1" applyFont="1" applyFill="1" applyBorder="1" applyAlignment="1">
      <alignment horizontal="center"/>
    </xf>
    <xf numFmtId="185" fontId="4" fillId="33" borderId="25" xfId="0" applyNumberFormat="1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 vertical="top"/>
    </xf>
    <xf numFmtId="185" fontId="1" fillId="33" borderId="33" xfId="0" applyNumberFormat="1" applyFont="1" applyFill="1" applyBorder="1" applyAlignment="1">
      <alignment horizontal="center" vertical="top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1" fillId="33" borderId="36" xfId="0" applyNumberFormat="1" applyFont="1" applyFill="1" applyBorder="1" applyAlignment="1">
      <alignment horizontal="center"/>
    </xf>
    <xf numFmtId="185" fontId="1" fillId="33" borderId="37" xfId="0" applyNumberFormat="1" applyFont="1" applyFill="1" applyBorder="1" applyAlignment="1">
      <alignment horizontal="center"/>
    </xf>
    <xf numFmtId="185" fontId="1" fillId="33" borderId="38" xfId="0" applyNumberFormat="1" applyFont="1" applyFill="1" applyBorder="1" applyAlignment="1">
      <alignment horizontal="center"/>
    </xf>
    <xf numFmtId="185" fontId="4" fillId="33" borderId="37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0" xfId="0" applyNumberFormat="1" applyFont="1" applyFill="1" applyBorder="1" applyAlignment="1">
      <alignment horizontal="center" vertical="top"/>
    </xf>
    <xf numFmtId="188" fontId="3" fillId="33" borderId="18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75" zoomScalePageLayoutView="0" workbookViewId="0" topLeftCell="A34">
      <selection activeCell="D38" sqref="D3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 t="s">
        <v>98</v>
      </c>
      <c r="E1" s="1"/>
    </row>
    <row r="2" spans="1:5" ht="15">
      <c r="A2" s="1"/>
      <c r="B2" s="142"/>
      <c r="C2" s="142"/>
      <c r="D2" s="142"/>
      <c r="E2" s="142"/>
    </row>
    <row r="3" spans="1:5" ht="15">
      <c r="A3" s="146" t="s">
        <v>93</v>
      </c>
      <c r="B3" s="146"/>
      <c r="C3" s="146"/>
      <c r="D3" s="146"/>
      <c r="E3" s="146"/>
    </row>
    <row r="4" spans="1:5" ht="15">
      <c r="A4" s="146" t="s">
        <v>133</v>
      </c>
      <c r="B4" s="146"/>
      <c r="C4" s="146"/>
      <c r="D4" s="146"/>
      <c r="E4" s="146"/>
    </row>
    <row r="5" spans="1:5" ht="15.75" thickBot="1">
      <c r="A5" s="1"/>
      <c r="B5" s="1"/>
      <c r="C5" s="1"/>
      <c r="D5" s="147" t="s">
        <v>0</v>
      </c>
      <c r="E5" s="147"/>
    </row>
    <row r="6" spans="1:5" ht="12.75">
      <c r="A6" s="148" t="s">
        <v>1</v>
      </c>
      <c r="B6" s="136" t="s">
        <v>2</v>
      </c>
      <c r="C6" s="139" t="s">
        <v>78</v>
      </c>
      <c r="D6" s="139" t="s">
        <v>3</v>
      </c>
      <c r="E6" s="139" t="s">
        <v>79</v>
      </c>
    </row>
    <row r="7" spans="1:5" ht="12.75">
      <c r="A7" s="149"/>
      <c r="B7" s="137"/>
      <c r="C7" s="140"/>
      <c r="D7" s="140"/>
      <c r="E7" s="140"/>
    </row>
    <row r="8" spans="1:5" ht="13.5" thickBot="1">
      <c r="A8" s="150"/>
      <c r="B8" s="138"/>
      <c r="C8" s="141"/>
      <c r="D8" s="141"/>
      <c r="E8" s="141"/>
    </row>
    <row r="9" spans="1:5" ht="15" thickBot="1">
      <c r="A9" s="19" t="s">
        <v>4</v>
      </c>
      <c r="B9" s="20" t="s">
        <v>5</v>
      </c>
      <c r="C9" s="95">
        <f>C10+C11+C12+C13+C14+C15+C16+C17+C18+C19+C20+C21+C22+C23+C24+C25+C26</f>
        <v>405371.30000000005</v>
      </c>
      <c r="D9" s="95">
        <f>D10+D11+D12+D13+D14+D15+D16+D17+D18+D19+D20+D21+D22+D23+D24+D25+D26</f>
        <v>316911.4</v>
      </c>
      <c r="E9" s="99">
        <f>D9/C9*100</f>
        <v>78.17805552588453</v>
      </c>
    </row>
    <row r="10" spans="1:5" ht="15">
      <c r="A10" s="17" t="s">
        <v>6</v>
      </c>
      <c r="B10" s="18" t="s">
        <v>7</v>
      </c>
      <c r="C10" s="112">
        <v>236490</v>
      </c>
      <c r="D10" s="116">
        <v>190156.5</v>
      </c>
      <c r="E10" s="100">
        <f aca="true" t="shared" si="0" ref="E10:E18">D10/C10*100</f>
        <v>80.40783965495369</v>
      </c>
    </row>
    <row r="11" spans="1:5" ht="30">
      <c r="A11" s="13" t="s">
        <v>100</v>
      </c>
      <c r="B11" s="9" t="s">
        <v>107</v>
      </c>
      <c r="C11" s="98">
        <v>9548</v>
      </c>
      <c r="D11" s="117">
        <v>8471.9</v>
      </c>
      <c r="E11" s="100">
        <f t="shared" si="0"/>
        <v>88.72957687473816</v>
      </c>
    </row>
    <row r="12" spans="1:5" ht="30">
      <c r="A12" s="14" t="s">
        <v>112</v>
      </c>
      <c r="B12" s="7" t="s">
        <v>108</v>
      </c>
      <c r="C12" s="113">
        <v>5243</v>
      </c>
      <c r="D12" s="115">
        <v>6080.9</v>
      </c>
      <c r="E12" s="101">
        <f t="shared" si="0"/>
        <v>115.98130841121494</v>
      </c>
    </row>
    <row r="13" spans="1:5" ht="30">
      <c r="A13" s="14" t="s">
        <v>8</v>
      </c>
      <c r="B13" s="102" t="s">
        <v>9</v>
      </c>
      <c r="C13" s="98">
        <v>22538</v>
      </c>
      <c r="D13" s="98">
        <v>17716.4</v>
      </c>
      <c r="E13" s="100">
        <f t="shared" si="0"/>
        <v>78.60679740882065</v>
      </c>
    </row>
    <row r="14" spans="1:5" ht="15">
      <c r="A14" s="15" t="s">
        <v>10</v>
      </c>
      <c r="B14" s="7" t="s">
        <v>11</v>
      </c>
      <c r="C14" s="98">
        <v>76</v>
      </c>
      <c r="D14" s="98">
        <v>0</v>
      </c>
      <c r="E14" s="100">
        <f t="shared" si="0"/>
        <v>0</v>
      </c>
    </row>
    <row r="15" spans="1:5" ht="30">
      <c r="A15" s="15" t="s">
        <v>101</v>
      </c>
      <c r="B15" s="7" t="s">
        <v>102</v>
      </c>
      <c r="C15" s="98">
        <v>1779</v>
      </c>
      <c r="D15" s="98">
        <v>1642.7</v>
      </c>
      <c r="E15" s="100">
        <f t="shared" si="0"/>
        <v>92.33839235525576</v>
      </c>
    </row>
    <row r="16" spans="1:5" ht="15">
      <c r="A16" s="15" t="s">
        <v>12</v>
      </c>
      <c r="B16" s="7" t="s">
        <v>13</v>
      </c>
      <c r="C16" s="98">
        <v>18675</v>
      </c>
      <c r="D16" s="98">
        <v>11111.1</v>
      </c>
      <c r="E16" s="100">
        <f t="shared" si="0"/>
        <v>59.49718875502008</v>
      </c>
    </row>
    <row r="17" spans="1:5" ht="15">
      <c r="A17" s="14" t="s">
        <v>14</v>
      </c>
      <c r="B17" s="9" t="s">
        <v>15</v>
      </c>
      <c r="C17" s="98">
        <v>32724</v>
      </c>
      <c r="D17" s="98">
        <v>27373.4</v>
      </c>
      <c r="E17" s="100">
        <f t="shared" si="0"/>
        <v>83.64930937538199</v>
      </c>
    </row>
    <row r="18" spans="1:5" ht="15">
      <c r="A18" s="14" t="s">
        <v>16</v>
      </c>
      <c r="B18" s="9" t="s">
        <v>17</v>
      </c>
      <c r="C18" s="98">
        <v>5495.4</v>
      </c>
      <c r="D18" s="98">
        <v>6015.8</v>
      </c>
      <c r="E18" s="100">
        <f t="shared" si="0"/>
        <v>109.46973832660044</v>
      </c>
    </row>
    <row r="19" spans="1:5" ht="33" customHeight="1">
      <c r="A19" s="14" t="s">
        <v>18</v>
      </c>
      <c r="B19" s="7" t="s">
        <v>80</v>
      </c>
      <c r="C19" s="98">
        <v>0</v>
      </c>
      <c r="D19" s="98">
        <v>0</v>
      </c>
      <c r="E19" s="100">
        <v>0</v>
      </c>
    </row>
    <row r="20" spans="1:5" ht="45">
      <c r="A20" s="14" t="s">
        <v>19</v>
      </c>
      <c r="B20" s="7" t="s">
        <v>81</v>
      </c>
      <c r="C20" s="98">
        <v>39226</v>
      </c>
      <c r="D20" s="98">
        <v>23256.7</v>
      </c>
      <c r="E20" s="100">
        <f>D20/C20*100</f>
        <v>59.28899199510529</v>
      </c>
    </row>
    <row r="21" spans="1:5" ht="24.75" customHeight="1">
      <c r="A21" s="14" t="s">
        <v>20</v>
      </c>
      <c r="B21" s="7" t="s">
        <v>21</v>
      </c>
      <c r="C21" s="98">
        <v>9931</v>
      </c>
      <c r="D21" s="98">
        <v>7377.1</v>
      </c>
      <c r="E21" s="100">
        <f>D21/C21*100</f>
        <v>74.28355654012688</v>
      </c>
    </row>
    <row r="22" spans="1:5" ht="30">
      <c r="A22" s="16" t="s">
        <v>22</v>
      </c>
      <c r="B22" s="10" t="s">
        <v>23</v>
      </c>
      <c r="C22" s="98">
        <v>1478.4</v>
      </c>
      <c r="D22" s="98">
        <v>1005</v>
      </c>
      <c r="E22" s="100">
        <f>D22/C22*100</f>
        <v>67.9788961038961</v>
      </c>
    </row>
    <row r="23" spans="1:5" ht="30">
      <c r="A23" s="16" t="s">
        <v>24</v>
      </c>
      <c r="B23" s="7" t="s">
        <v>25</v>
      </c>
      <c r="C23" s="98">
        <v>14822.2</v>
      </c>
      <c r="D23" s="98">
        <v>9667.9</v>
      </c>
      <c r="E23" s="100">
        <f>D23/C23*100</f>
        <v>65.22580993374802</v>
      </c>
    </row>
    <row r="24" spans="1:5" ht="15">
      <c r="A24" s="15" t="s">
        <v>26</v>
      </c>
      <c r="B24" s="7" t="s">
        <v>27</v>
      </c>
      <c r="C24" s="98">
        <v>0</v>
      </c>
      <c r="D24" s="98">
        <v>0</v>
      </c>
      <c r="E24" s="100">
        <v>0</v>
      </c>
    </row>
    <row r="25" spans="1:5" ht="15">
      <c r="A25" s="16" t="s">
        <v>28</v>
      </c>
      <c r="B25" s="7" t="s">
        <v>29</v>
      </c>
      <c r="C25" s="98">
        <v>6715.2</v>
      </c>
      <c r="D25" s="98">
        <v>6386.5</v>
      </c>
      <c r="E25" s="100">
        <f>D25/C25*100</f>
        <v>95.10513461996665</v>
      </c>
    </row>
    <row r="26" spans="1:5" ht="15.75" thickBot="1">
      <c r="A26" s="22" t="s">
        <v>30</v>
      </c>
      <c r="B26" s="23" t="s">
        <v>31</v>
      </c>
      <c r="C26" s="114">
        <v>630.1</v>
      </c>
      <c r="D26" s="114">
        <v>649.5</v>
      </c>
      <c r="E26" s="100">
        <f>D26/C26*100</f>
        <v>103.07887636883034</v>
      </c>
    </row>
    <row r="27" spans="1:5" ht="15" thickBot="1">
      <c r="A27" s="24" t="s">
        <v>32</v>
      </c>
      <c r="B27" s="25" t="s">
        <v>33</v>
      </c>
      <c r="C27" s="96">
        <f>C28+C36+C37+C38+C35</f>
        <v>865512.1</v>
      </c>
      <c r="D27" s="96">
        <f>D28+D36+D37+D35</f>
        <v>722191.8999999999</v>
      </c>
      <c r="E27" s="103">
        <f>D27/C27*100</f>
        <v>83.44099406582531</v>
      </c>
    </row>
    <row r="28" spans="1:5" ht="30">
      <c r="A28" s="104" t="s">
        <v>34</v>
      </c>
      <c r="B28" s="105" t="s">
        <v>35</v>
      </c>
      <c r="C28" s="97">
        <f>C29+C31+C33+C34</f>
        <v>867470</v>
      </c>
      <c r="D28" s="97">
        <f>D31+D33+D34</f>
        <v>724157.7</v>
      </c>
      <c r="E28" s="106">
        <f>D28/C28*100</f>
        <v>83.47927882232239</v>
      </c>
    </row>
    <row r="29" spans="1:5" ht="30">
      <c r="A29" s="16" t="s">
        <v>117</v>
      </c>
      <c r="B29" s="7" t="s">
        <v>82</v>
      </c>
      <c r="C29" s="98">
        <v>0</v>
      </c>
      <c r="D29" s="98">
        <v>0</v>
      </c>
      <c r="E29" s="100">
        <v>0</v>
      </c>
    </row>
    <row r="30" spans="1:5" ht="30">
      <c r="A30" s="16" t="s">
        <v>121</v>
      </c>
      <c r="B30" s="9" t="s">
        <v>83</v>
      </c>
      <c r="C30" s="98">
        <v>0</v>
      </c>
      <c r="D30" s="98">
        <v>0</v>
      </c>
      <c r="E30" s="100">
        <v>0</v>
      </c>
    </row>
    <row r="31" spans="1:5" ht="45">
      <c r="A31" s="16" t="s">
        <v>118</v>
      </c>
      <c r="B31" s="7" t="s">
        <v>109</v>
      </c>
      <c r="C31" s="117">
        <v>336343.2</v>
      </c>
      <c r="D31" s="117">
        <v>274551.3</v>
      </c>
      <c r="E31" s="133">
        <f aca="true" t="shared" si="1" ref="E31:E37">D31/C31*100</f>
        <v>81.62831893137724</v>
      </c>
    </row>
    <row r="32" spans="1:5" ht="90">
      <c r="A32" s="16" t="s">
        <v>122</v>
      </c>
      <c r="B32" s="7" t="s">
        <v>128</v>
      </c>
      <c r="C32" s="117">
        <v>996</v>
      </c>
      <c r="D32" s="117">
        <v>996</v>
      </c>
      <c r="E32" s="133">
        <f t="shared" si="1"/>
        <v>100</v>
      </c>
    </row>
    <row r="33" spans="1:5" ht="30">
      <c r="A33" s="16" t="s">
        <v>116</v>
      </c>
      <c r="B33" s="9" t="s">
        <v>110</v>
      </c>
      <c r="C33" s="117">
        <v>521540</v>
      </c>
      <c r="D33" s="117">
        <v>440019.7</v>
      </c>
      <c r="E33" s="133">
        <f t="shared" si="1"/>
        <v>84.36931012002916</v>
      </c>
    </row>
    <row r="34" spans="1:5" ht="15">
      <c r="A34" s="16" t="s">
        <v>123</v>
      </c>
      <c r="B34" s="107" t="s">
        <v>119</v>
      </c>
      <c r="C34" s="117">
        <v>9586.8</v>
      </c>
      <c r="D34" s="117">
        <v>9586.7</v>
      </c>
      <c r="E34" s="133">
        <f t="shared" si="1"/>
        <v>99.99895689906957</v>
      </c>
    </row>
    <row r="35" spans="1:5" ht="30">
      <c r="A35" s="16" t="s">
        <v>124</v>
      </c>
      <c r="B35" s="7" t="s">
        <v>84</v>
      </c>
      <c r="C35" s="117">
        <v>256.5</v>
      </c>
      <c r="D35" s="117">
        <v>256.6</v>
      </c>
      <c r="E35" s="133">
        <f t="shared" si="1"/>
        <v>100.03898635477584</v>
      </c>
    </row>
    <row r="36" spans="1:5" ht="90">
      <c r="A36" s="16" t="s">
        <v>125</v>
      </c>
      <c r="B36" s="7" t="s">
        <v>126</v>
      </c>
      <c r="C36" s="134">
        <v>220.4</v>
      </c>
      <c r="D36" s="134">
        <v>220.5</v>
      </c>
      <c r="E36" s="133">
        <f t="shared" si="1"/>
        <v>100.0453720508167</v>
      </c>
    </row>
    <row r="37" spans="1:5" ht="60.75" thickBot="1">
      <c r="A37" s="26" t="s">
        <v>127</v>
      </c>
      <c r="B37" s="108" t="s">
        <v>85</v>
      </c>
      <c r="C37" s="135">
        <v>-2434.8</v>
      </c>
      <c r="D37" s="135">
        <v>-2442.9</v>
      </c>
      <c r="E37" s="133">
        <f t="shared" si="1"/>
        <v>100.33267619517004</v>
      </c>
    </row>
    <row r="38" spans="1:5" ht="29.25" thickBot="1">
      <c r="A38" s="27" t="s">
        <v>36</v>
      </c>
      <c r="B38" s="28" t="s">
        <v>37</v>
      </c>
      <c r="C38" s="96">
        <v>0</v>
      </c>
      <c r="D38" s="96">
        <v>0</v>
      </c>
      <c r="E38" s="109">
        <v>0</v>
      </c>
    </row>
    <row r="39" spans="1:5" ht="15.75" customHeight="1" thickBot="1">
      <c r="A39" s="143" t="s">
        <v>38</v>
      </c>
      <c r="B39" s="144"/>
      <c r="C39" s="96">
        <f>C9+C27</f>
        <v>1270883.4</v>
      </c>
      <c r="D39" s="96">
        <f>D9+D27</f>
        <v>1039103.2999999999</v>
      </c>
      <c r="E39" s="103">
        <f>D39/C39*100</f>
        <v>81.76228440783788</v>
      </c>
    </row>
    <row r="40" spans="1:5" ht="15">
      <c r="A40" s="4"/>
      <c r="B40" s="4"/>
      <c r="C40" s="8"/>
      <c r="D40" s="8"/>
      <c r="E40" s="5"/>
    </row>
    <row r="41" spans="1:5" ht="15">
      <c r="A41" s="4"/>
      <c r="B41" s="4"/>
      <c r="C41" s="3"/>
      <c r="D41" s="3"/>
      <c r="E41" s="5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45"/>
      <c r="B44" s="145"/>
      <c r="C44" s="1"/>
      <c r="D44" s="1"/>
      <c r="E44" s="1"/>
    </row>
    <row r="45" spans="1:5" ht="15">
      <c r="A45" s="1" t="s">
        <v>129</v>
      </c>
      <c r="B45" s="1"/>
      <c r="C45" s="1"/>
      <c r="D45" s="142" t="s">
        <v>130</v>
      </c>
      <c r="E45" s="142"/>
    </row>
    <row r="46" spans="1:5" ht="15">
      <c r="A46" s="1"/>
      <c r="B46" s="1"/>
      <c r="C46" s="1"/>
      <c r="D46" s="1"/>
      <c r="E46" s="1"/>
    </row>
    <row r="47" spans="1:5" ht="15">
      <c r="A47" s="1" t="s">
        <v>104</v>
      </c>
      <c r="B47" s="1" t="s">
        <v>132</v>
      </c>
      <c r="C47" s="1"/>
      <c r="D47" s="1"/>
      <c r="E47" s="1"/>
    </row>
  </sheetData>
  <sheetProtection/>
  <mergeCells count="12">
    <mergeCell ref="A44:B44"/>
    <mergeCell ref="D45:E45"/>
    <mergeCell ref="A3:E3"/>
    <mergeCell ref="A4:E4"/>
    <mergeCell ref="D5:E5"/>
    <mergeCell ref="A6:A8"/>
    <mergeCell ref="B6:B8"/>
    <mergeCell ref="C6:C8"/>
    <mergeCell ref="D6:D8"/>
    <mergeCell ref="E6:E8"/>
    <mergeCell ref="B2:E2"/>
    <mergeCell ref="A39:B39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1">
      <selection activeCell="I60" sqref="I60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94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75" t="s">
        <v>39</v>
      </c>
      <c r="F1" s="1"/>
      <c r="G1" s="1"/>
    </row>
    <row r="2" spans="1:7" ht="18" customHeight="1">
      <c r="A2" s="1"/>
      <c r="B2" s="151"/>
      <c r="C2" s="151"/>
      <c r="D2" s="151"/>
      <c r="E2" s="151"/>
      <c r="F2" s="151"/>
      <c r="G2" s="151"/>
    </row>
    <row r="3" spans="1:7" ht="15">
      <c r="A3" s="146" t="s">
        <v>93</v>
      </c>
      <c r="B3" s="146"/>
      <c r="C3" s="146"/>
      <c r="D3" s="146"/>
      <c r="E3" s="146"/>
      <c r="F3" s="146"/>
      <c r="G3" s="146"/>
    </row>
    <row r="4" spans="1:7" ht="15">
      <c r="A4" s="146" t="s">
        <v>134</v>
      </c>
      <c r="B4" s="146"/>
      <c r="C4" s="146"/>
      <c r="D4" s="146"/>
      <c r="E4" s="146"/>
      <c r="F4" s="146"/>
      <c r="G4" s="146"/>
    </row>
    <row r="5" spans="1:7" ht="15.75" thickBot="1">
      <c r="A5" s="1"/>
      <c r="B5" s="1"/>
      <c r="C5" s="1"/>
      <c r="D5" s="1"/>
      <c r="E5" s="152" t="s">
        <v>40</v>
      </c>
      <c r="F5" s="152"/>
      <c r="G5" s="152"/>
    </row>
    <row r="6" spans="1:7" ht="91.5" customHeight="1" thickBot="1">
      <c r="A6" s="36" t="s">
        <v>41</v>
      </c>
      <c r="B6" s="37" t="s">
        <v>42</v>
      </c>
      <c r="C6" s="37" t="s">
        <v>111</v>
      </c>
      <c r="D6" s="37" t="s">
        <v>43</v>
      </c>
      <c r="E6" s="76" t="s">
        <v>44</v>
      </c>
      <c r="F6" s="20" t="s">
        <v>45</v>
      </c>
      <c r="G6" s="21" t="s">
        <v>77</v>
      </c>
    </row>
    <row r="7" spans="1:7" ht="15" thickBot="1">
      <c r="A7" s="38">
        <v>100</v>
      </c>
      <c r="B7" s="39" t="s">
        <v>46</v>
      </c>
      <c r="C7" s="77">
        <f>C8+C9+C10+C12+C13+C14+C15+C11</f>
        <v>99731.29999999999</v>
      </c>
      <c r="D7" s="77">
        <f>D8+D9+D10+D12+D13+D14+D15</f>
        <v>0</v>
      </c>
      <c r="E7" s="77">
        <f>E8+E9+E10+E12+E13+E14+E15+E11</f>
        <v>76699.7</v>
      </c>
      <c r="F7" s="77">
        <f>F8+F9+F10+F12+F13+F14+F15</f>
        <v>0</v>
      </c>
      <c r="G7" s="119">
        <f>E7/C7%</f>
        <v>76.90634735534381</v>
      </c>
    </row>
    <row r="8" spans="1:7" ht="15">
      <c r="A8" s="40">
        <v>102</v>
      </c>
      <c r="B8" s="41" t="s">
        <v>75</v>
      </c>
      <c r="C8" s="78">
        <v>2303.2</v>
      </c>
      <c r="D8" s="78"/>
      <c r="E8" s="78">
        <v>1810.5</v>
      </c>
      <c r="F8" s="78"/>
      <c r="G8" s="120">
        <f aca="true" t="shared" si="0" ref="G8:G26">E8/C8%</f>
        <v>78.60802361931228</v>
      </c>
    </row>
    <row r="9" spans="1:7" ht="30">
      <c r="A9" s="30">
        <v>103</v>
      </c>
      <c r="B9" s="12" t="s">
        <v>47</v>
      </c>
      <c r="C9" s="79">
        <v>5010.6</v>
      </c>
      <c r="D9" s="79"/>
      <c r="E9" s="79">
        <v>3384.2</v>
      </c>
      <c r="F9" s="79"/>
      <c r="G9" s="120">
        <f t="shared" si="0"/>
        <v>67.54081347543207</v>
      </c>
    </row>
    <row r="10" spans="1:7" ht="30">
      <c r="A10" s="30">
        <v>104</v>
      </c>
      <c r="B10" s="12" t="s">
        <v>76</v>
      </c>
      <c r="C10" s="79">
        <v>36083.2</v>
      </c>
      <c r="D10" s="79"/>
      <c r="E10" s="79">
        <v>29394.6</v>
      </c>
      <c r="F10" s="79"/>
      <c r="G10" s="121">
        <f t="shared" si="0"/>
        <v>81.46339570769776</v>
      </c>
    </row>
    <row r="11" spans="1:7" ht="15">
      <c r="A11" s="30">
        <v>105</v>
      </c>
      <c r="B11" s="12" t="s">
        <v>105</v>
      </c>
      <c r="C11" s="79">
        <v>319.9</v>
      </c>
      <c r="D11" s="79"/>
      <c r="E11" s="79">
        <v>150</v>
      </c>
      <c r="F11" s="79"/>
      <c r="G11" s="121">
        <f t="shared" si="0"/>
        <v>46.88965301656768</v>
      </c>
    </row>
    <row r="12" spans="1:7" ht="45" customHeight="1">
      <c r="A12" s="30">
        <v>106</v>
      </c>
      <c r="B12" s="42" t="s">
        <v>96</v>
      </c>
      <c r="C12" s="79">
        <v>14059.5</v>
      </c>
      <c r="D12" s="79"/>
      <c r="E12" s="79">
        <v>11731.2</v>
      </c>
      <c r="F12" s="79"/>
      <c r="G12" s="121">
        <f t="shared" si="0"/>
        <v>83.43966712898752</v>
      </c>
    </row>
    <row r="13" spans="1:7" ht="21" customHeight="1">
      <c r="A13" s="43">
        <v>107</v>
      </c>
      <c r="B13" s="11" t="s">
        <v>103</v>
      </c>
      <c r="C13" s="80">
        <v>0</v>
      </c>
      <c r="D13" s="80"/>
      <c r="E13" s="80">
        <v>0</v>
      </c>
      <c r="F13" s="80"/>
      <c r="G13" s="121">
        <v>0</v>
      </c>
    </row>
    <row r="14" spans="1:7" ht="15">
      <c r="A14" s="30">
        <v>111</v>
      </c>
      <c r="B14" s="11" t="s">
        <v>97</v>
      </c>
      <c r="C14" s="79">
        <v>320</v>
      </c>
      <c r="D14" s="79"/>
      <c r="E14" s="79">
        <v>0</v>
      </c>
      <c r="F14" s="79"/>
      <c r="G14" s="121">
        <f t="shared" si="0"/>
        <v>0</v>
      </c>
    </row>
    <row r="15" spans="1:7" ht="15.75" thickBot="1">
      <c r="A15" s="31">
        <v>113</v>
      </c>
      <c r="B15" s="44" t="s">
        <v>49</v>
      </c>
      <c r="C15" s="81">
        <v>41634.9</v>
      </c>
      <c r="D15" s="81"/>
      <c r="E15" s="81">
        <v>30229.2</v>
      </c>
      <c r="F15" s="81"/>
      <c r="G15" s="122">
        <f t="shared" si="0"/>
        <v>72.60543438317373</v>
      </c>
    </row>
    <row r="16" spans="1:7" ht="29.25" thickBot="1">
      <c r="A16" s="45">
        <v>300</v>
      </c>
      <c r="B16" s="46" t="s">
        <v>106</v>
      </c>
      <c r="C16" s="82">
        <f>C17+C18+C19</f>
        <v>14632.400000000001</v>
      </c>
      <c r="D16" s="82">
        <f>D17+D18+D19</f>
        <v>0</v>
      </c>
      <c r="E16" s="82">
        <f>E17+E18+E19</f>
        <v>9580.300000000001</v>
      </c>
      <c r="F16" s="82"/>
      <c r="G16" s="123">
        <f t="shared" si="0"/>
        <v>65.47319646811187</v>
      </c>
    </row>
    <row r="17" spans="1:7" ht="30" customHeight="1">
      <c r="A17" s="47">
        <v>309</v>
      </c>
      <c r="B17" s="48" t="s">
        <v>86</v>
      </c>
      <c r="C17" s="83">
        <v>10832.6</v>
      </c>
      <c r="D17" s="83"/>
      <c r="E17" s="83">
        <v>7888.6</v>
      </c>
      <c r="F17" s="83"/>
      <c r="G17" s="124">
        <f t="shared" si="0"/>
        <v>72.82277569558555</v>
      </c>
    </row>
    <row r="18" spans="1:7" ht="15">
      <c r="A18" s="49">
        <v>310</v>
      </c>
      <c r="B18" s="42" t="s">
        <v>50</v>
      </c>
      <c r="C18" s="84">
        <v>1139</v>
      </c>
      <c r="D18" s="84"/>
      <c r="E18" s="84">
        <v>634.5</v>
      </c>
      <c r="F18" s="84"/>
      <c r="G18" s="125">
        <f t="shared" si="0"/>
        <v>55.70676031606672</v>
      </c>
    </row>
    <row r="19" spans="1:7" ht="30.75" thickBot="1">
      <c r="A19" s="50">
        <v>314</v>
      </c>
      <c r="B19" s="51" t="s">
        <v>87</v>
      </c>
      <c r="C19" s="85">
        <v>2660.8</v>
      </c>
      <c r="D19" s="85"/>
      <c r="E19" s="85">
        <v>1057.2</v>
      </c>
      <c r="F19" s="85"/>
      <c r="G19" s="126">
        <f t="shared" si="0"/>
        <v>39.732411304870716</v>
      </c>
    </row>
    <row r="20" spans="1:7" ht="15" thickBot="1">
      <c r="A20" s="45">
        <v>400</v>
      </c>
      <c r="B20" s="52" t="s">
        <v>51</v>
      </c>
      <c r="C20" s="77">
        <f>C21+C22+C23+C24+C25+C26+C27</f>
        <v>79711.5</v>
      </c>
      <c r="D20" s="77">
        <f>D21+D22+D23+D24+D25+D26+D27</f>
        <v>0</v>
      </c>
      <c r="E20" s="77">
        <f>E21+E22+E23+E24+E25+E26+E27</f>
        <v>63712.00000000001</v>
      </c>
      <c r="F20" s="77"/>
      <c r="G20" s="119">
        <f t="shared" si="0"/>
        <v>79.92824121989926</v>
      </c>
    </row>
    <row r="21" spans="1:7" ht="15">
      <c r="A21" s="29">
        <v>405</v>
      </c>
      <c r="B21" s="41" t="s">
        <v>52</v>
      </c>
      <c r="C21" s="79">
        <v>1058.5</v>
      </c>
      <c r="D21" s="86"/>
      <c r="E21" s="86">
        <v>832.1</v>
      </c>
      <c r="F21" s="86"/>
      <c r="G21" s="127">
        <f t="shared" si="0"/>
        <v>78.61124232404346</v>
      </c>
    </row>
    <row r="22" spans="1:7" ht="15">
      <c r="A22" s="30">
        <v>406</v>
      </c>
      <c r="B22" s="12" t="s">
        <v>53</v>
      </c>
      <c r="C22" s="79">
        <v>5564.5</v>
      </c>
      <c r="D22" s="79"/>
      <c r="E22" s="118">
        <v>5529.6</v>
      </c>
      <c r="F22" s="79"/>
      <c r="G22" s="121">
        <f t="shared" si="0"/>
        <v>99.37280977626023</v>
      </c>
    </row>
    <row r="23" spans="1:7" ht="15">
      <c r="A23" s="30">
        <v>407</v>
      </c>
      <c r="B23" s="12" t="s">
        <v>54</v>
      </c>
      <c r="C23" s="79">
        <v>439.2</v>
      </c>
      <c r="D23" s="79"/>
      <c r="E23" s="79">
        <v>437.7</v>
      </c>
      <c r="F23" s="79"/>
      <c r="G23" s="121">
        <f t="shared" si="0"/>
        <v>99.65846994535521</v>
      </c>
    </row>
    <row r="24" spans="1:7" ht="15">
      <c r="A24" s="30">
        <v>408</v>
      </c>
      <c r="B24" s="53" t="s">
        <v>55</v>
      </c>
      <c r="C24" s="128">
        <v>0</v>
      </c>
      <c r="D24" s="79"/>
      <c r="E24" s="79">
        <v>0</v>
      </c>
      <c r="F24" s="79"/>
      <c r="G24" s="120">
        <v>0</v>
      </c>
    </row>
    <row r="25" spans="1:7" ht="15">
      <c r="A25" s="30">
        <v>409</v>
      </c>
      <c r="B25" s="12" t="s">
        <v>88</v>
      </c>
      <c r="C25" s="79">
        <v>65809.7</v>
      </c>
      <c r="D25" s="79"/>
      <c r="E25" s="79">
        <v>51781.3</v>
      </c>
      <c r="F25" s="79"/>
      <c r="G25" s="121">
        <f t="shared" si="0"/>
        <v>78.68338557993731</v>
      </c>
    </row>
    <row r="26" spans="1:7" ht="15">
      <c r="A26" s="30">
        <v>410</v>
      </c>
      <c r="B26" s="12" t="s">
        <v>89</v>
      </c>
      <c r="C26" s="79">
        <v>1221.3</v>
      </c>
      <c r="D26" s="79"/>
      <c r="E26" s="79">
        <v>214.8</v>
      </c>
      <c r="F26" s="79"/>
      <c r="G26" s="121">
        <f t="shared" si="0"/>
        <v>17.587816261360846</v>
      </c>
    </row>
    <row r="27" spans="1:7" ht="15.75" thickBot="1">
      <c r="A27" s="31">
        <v>412</v>
      </c>
      <c r="B27" s="54" t="s">
        <v>56</v>
      </c>
      <c r="C27" s="81">
        <v>5618.3</v>
      </c>
      <c r="D27" s="81"/>
      <c r="E27" s="81">
        <v>4916.5</v>
      </c>
      <c r="F27" s="81"/>
      <c r="G27" s="129">
        <f>E27/C27%</f>
        <v>87.50867700194009</v>
      </c>
    </row>
    <row r="28" spans="1:7" ht="15" thickBot="1">
      <c r="A28" s="38">
        <v>500</v>
      </c>
      <c r="B28" s="39" t="s">
        <v>57</v>
      </c>
      <c r="C28" s="77">
        <f>C29+C30+C31+C32</f>
        <v>71118.9</v>
      </c>
      <c r="D28" s="77">
        <f>D29+D30+D31+D32</f>
        <v>0</v>
      </c>
      <c r="E28" s="77">
        <f>E29+E30+E31+E32</f>
        <v>24069.1</v>
      </c>
      <c r="F28" s="77"/>
      <c r="G28" s="119">
        <f>E28/C28%</f>
        <v>33.843464957978824</v>
      </c>
    </row>
    <row r="29" spans="1:10" ht="15">
      <c r="A29" s="34">
        <v>501</v>
      </c>
      <c r="B29" s="56" t="s">
        <v>58</v>
      </c>
      <c r="C29" s="87">
        <v>22881.2</v>
      </c>
      <c r="D29" s="87"/>
      <c r="E29" s="87">
        <v>2849.4</v>
      </c>
      <c r="F29" s="87"/>
      <c r="G29" s="127">
        <f>E29/C29%</f>
        <v>12.453018198346241</v>
      </c>
      <c r="J29" s="33"/>
    </row>
    <row r="30" spans="1:7" ht="15">
      <c r="A30" s="30">
        <v>502</v>
      </c>
      <c r="B30" s="53" t="s">
        <v>59</v>
      </c>
      <c r="C30" s="79">
        <v>3682.5</v>
      </c>
      <c r="D30" s="79"/>
      <c r="E30" s="79">
        <v>1616</v>
      </c>
      <c r="F30" s="79"/>
      <c r="G30" s="121">
        <f>E30/C30%</f>
        <v>43.88323150033944</v>
      </c>
    </row>
    <row r="31" spans="1:7" ht="15">
      <c r="A31" s="30">
        <v>503</v>
      </c>
      <c r="B31" s="53" t="s">
        <v>60</v>
      </c>
      <c r="C31" s="79">
        <v>44555.2</v>
      </c>
      <c r="D31" s="79"/>
      <c r="E31" s="79">
        <v>19603.7</v>
      </c>
      <c r="F31" s="79"/>
      <c r="G31" s="121">
        <f>E31/C31%</f>
        <v>43.998680288720514</v>
      </c>
    </row>
    <row r="32" spans="1:7" ht="15.75" thickBot="1">
      <c r="A32" s="31">
        <v>505</v>
      </c>
      <c r="B32" s="54" t="s">
        <v>61</v>
      </c>
      <c r="C32" s="81">
        <v>0</v>
      </c>
      <c r="D32" s="81"/>
      <c r="E32" s="81">
        <v>0</v>
      </c>
      <c r="F32" s="81"/>
      <c r="G32" s="122">
        <v>0</v>
      </c>
    </row>
    <row r="33" spans="1:10" ht="15" thickBot="1">
      <c r="A33" s="38">
        <v>600</v>
      </c>
      <c r="B33" s="39" t="s">
        <v>62</v>
      </c>
      <c r="C33" s="77">
        <v>1024.8</v>
      </c>
      <c r="D33" s="77"/>
      <c r="E33" s="77">
        <v>835</v>
      </c>
      <c r="F33" s="77"/>
      <c r="G33" s="119">
        <f aca="true" t="shared" si="1" ref="G33:G49">E33/C33%</f>
        <v>81.47931303669009</v>
      </c>
      <c r="J33" s="6"/>
    </row>
    <row r="34" spans="1:7" ht="15" thickBot="1">
      <c r="A34" s="38">
        <v>700</v>
      </c>
      <c r="B34" s="39" t="s">
        <v>63</v>
      </c>
      <c r="C34" s="77">
        <f>C35+C36+C38+C39+C37</f>
        <v>787792</v>
      </c>
      <c r="D34" s="77">
        <f>D35+D36+D38+D39+D37</f>
        <v>0</v>
      </c>
      <c r="E34" s="77">
        <f>E35+E36+E38+E39+E37</f>
        <v>636130.4999999999</v>
      </c>
      <c r="F34" s="77">
        <f>F35+F36+F38+F39+F37</f>
        <v>0</v>
      </c>
      <c r="G34" s="119">
        <f t="shared" si="1"/>
        <v>80.74853514633303</v>
      </c>
    </row>
    <row r="35" spans="1:7" ht="15">
      <c r="A35" s="29">
        <v>701</v>
      </c>
      <c r="B35" s="55" t="s">
        <v>64</v>
      </c>
      <c r="C35" s="86">
        <v>290980.2</v>
      </c>
      <c r="D35" s="86"/>
      <c r="E35" s="86">
        <v>237331.6</v>
      </c>
      <c r="F35" s="86"/>
      <c r="G35" s="120">
        <f t="shared" si="1"/>
        <v>81.56280049295451</v>
      </c>
    </row>
    <row r="36" spans="1:7" ht="15">
      <c r="A36" s="30">
        <v>702</v>
      </c>
      <c r="B36" s="53" t="s">
        <v>65</v>
      </c>
      <c r="C36" s="79">
        <v>354018.8</v>
      </c>
      <c r="D36" s="79"/>
      <c r="E36" s="79">
        <v>278219.5</v>
      </c>
      <c r="F36" s="79"/>
      <c r="G36" s="121">
        <f t="shared" si="1"/>
        <v>78.58890544795926</v>
      </c>
    </row>
    <row r="37" spans="1:7" ht="15">
      <c r="A37" s="30">
        <v>703</v>
      </c>
      <c r="B37" s="53" t="s">
        <v>113</v>
      </c>
      <c r="C37" s="79">
        <v>89419.5</v>
      </c>
      <c r="D37" s="79"/>
      <c r="E37" s="79">
        <v>75411.6</v>
      </c>
      <c r="F37" s="79"/>
      <c r="G37" s="121">
        <f t="shared" si="1"/>
        <v>84.33462499790315</v>
      </c>
    </row>
    <row r="38" spans="1:7" ht="15">
      <c r="A38" s="30">
        <v>707</v>
      </c>
      <c r="B38" s="53" t="s">
        <v>66</v>
      </c>
      <c r="C38" s="79">
        <v>25407</v>
      </c>
      <c r="D38" s="79"/>
      <c r="E38" s="79">
        <v>23261.1</v>
      </c>
      <c r="F38" s="79"/>
      <c r="G38" s="121">
        <f t="shared" si="1"/>
        <v>91.55390246782382</v>
      </c>
    </row>
    <row r="39" spans="1:7" ht="15.75" thickBot="1">
      <c r="A39" s="65">
        <v>709</v>
      </c>
      <c r="B39" s="66" t="s">
        <v>67</v>
      </c>
      <c r="C39" s="88">
        <v>27966.5</v>
      </c>
      <c r="D39" s="88"/>
      <c r="E39" s="88">
        <v>21906.7</v>
      </c>
      <c r="F39" s="88"/>
      <c r="G39" s="130">
        <f t="shared" si="1"/>
        <v>78.33193284822913</v>
      </c>
    </row>
    <row r="40" spans="1:7" ht="15" thickBot="1">
      <c r="A40" s="45">
        <v>800</v>
      </c>
      <c r="B40" s="52" t="s">
        <v>68</v>
      </c>
      <c r="C40" s="77">
        <f>C41+C42</f>
        <v>76547.9</v>
      </c>
      <c r="D40" s="77">
        <f>D41+D42</f>
        <v>0</v>
      </c>
      <c r="E40" s="77">
        <f>E41+E42</f>
        <v>61546.899999999994</v>
      </c>
      <c r="F40" s="77"/>
      <c r="G40" s="119">
        <f t="shared" si="1"/>
        <v>80.40312013784833</v>
      </c>
    </row>
    <row r="41" spans="1:7" ht="15">
      <c r="A41" s="34">
        <v>801</v>
      </c>
      <c r="B41" s="56" t="s">
        <v>69</v>
      </c>
      <c r="C41" s="87">
        <v>70689.2</v>
      </c>
      <c r="D41" s="87"/>
      <c r="E41" s="87">
        <v>56880.7</v>
      </c>
      <c r="F41" s="87"/>
      <c r="G41" s="131">
        <f t="shared" si="1"/>
        <v>80.46589860968861</v>
      </c>
    </row>
    <row r="42" spans="1:7" ht="15.75" thickBot="1">
      <c r="A42" s="35">
        <v>804</v>
      </c>
      <c r="B42" s="57" t="s">
        <v>99</v>
      </c>
      <c r="C42" s="89">
        <v>5858.7</v>
      </c>
      <c r="D42" s="89"/>
      <c r="E42" s="89">
        <v>4666.2</v>
      </c>
      <c r="F42" s="89"/>
      <c r="G42" s="130">
        <f t="shared" si="1"/>
        <v>79.64565517947668</v>
      </c>
    </row>
    <row r="43" spans="1:7" ht="16.5" thickBot="1">
      <c r="A43" s="64">
        <v>900</v>
      </c>
      <c r="B43" s="62" t="s">
        <v>114</v>
      </c>
      <c r="C43" s="90">
        <f>C44</f>
        <v>280.8</v>
      </c>
      <c r="D43" s="90">
        <f>D44</f>
        <v>0</v>
      </c>
      <c r="E43" s="90">
        <f>E44</f>
        <v>20.8</v>
      </c>
      <c r="F43" s="90"/>
      <c r="G43" s="132">
        <f t="shared" si="1"/>
        <v>7.4074074074074066</v>
      </c>
    </row>
    <row r="44" spans="1:7" ht="16.5" thickBot="1">
      <c r="A44" s="35">
        <v>909</v>
      </c>
      <c r="B44" s="63" t="s">
        <v>115</v>
      </c>
      <c r="C44" s="89">
        <v>280.8</v>
      </c>
      <c r="D44" s="89"/>
      <c r="E44" s="89">
        <v>20.8</v>
      </c>
      <c r="F44" s="89"/>
      <c r="G44" s="130">
        <f t="shared" si="1"/>
        <v>7.4074074074074066</v>
      </c>
    </row>
    <row r="45" spans="1:7" ht="15" thickBot="1">
      <c r="A45" s="58">
        <v>1000</v>
      </c>
      <c r="B45" s="52" t="s">
        <v>71</v>
      </c>
      <c r="C45" s="77">
        <f>C46+C47+C48</f>
        <v>140080.5</v>
      </c>
      <c r="D45" s="77">
        <f>D46+D47+D48</f>
        <v>0</v>
      </c>
      <c r="E45" s="77">
        <f>E46+E47+E48</f>
        <v>103585</v>
      </c>
      <c r="F45" s="77"/>
      <c r="G45" s="119">
        <f t="shared" si="1"/>
        <v>73.94676632364961</v>
      </c>
    </row>
    <row r="46" spans="1:7" ht="13.5" customHeight="1">
      <c r="A46" s="59">
        <v>1001</v>
      </c>
      <c r="B46" s="55" t="s">
        <v>94</v>
      </c>
      <c r="C46" s="86">
        <v>10464.9</v>
      </c>
      <c r="D46" s="86"/>
      <c r="E46" s="86">
        <v>8487.7</v>
      </c>
      <c r="F46" s="86"/>
      <c r="G46" s="120">
        <f t="shared" si="1"/>
        <v>81.1063650871007</v>
      </c>
    </row>
    <row r="47" spans="1:7" ht="13.5" customHeight="1">
      <c r="A47" s="60">
        <v>1003</v>
      </c>
      <c r="B47" s="53" t="s">
        <v>72</v>
      </c>
      <c r="C47" s="79">
        <v>121467.6</v>
      </c>
      <c r="D47" s="79"/>
      <c r="E47" s="79">
        <v>89206.2</v>
      </c>
      <c r="F47" s="79"/>
      <c r="G47" s="121">
        <f t="shared" si="1"/>
        <v>73.44032482736137</v>
      </c>
    </row>
    <row r="48" spans="1:7" ht="15.75" thickBot="1">
      <c r="A48" s="61">
        <v>1006</v>
      </c>
      <c r="B48" s="54" t="s">
        <v>73</v>
      </c>
      <c r="C48" s="81">
        <v>8148</v>
      </c>
      <c r="D48" s="81"/>
      <c r="E48" s="81">
        <v>5891.1</v>
      </c>
      <c r="F48" s="81"/>
      <c r="G48" s="122">
        <f t="shared" si="1"/>
        <v>72.30117820324006</v>
      </c>
    </row>
    <row r="49" spans="1:7" ht="15" thickBot="1">
      <c r="A49" s="58">
        <v>1100</v>
      </c>
      <c r="B49" s="52" t="s">
        <v>70</v>
      </c>
      <c r="C49" s="77">
        <f>C50+C51+C52</f>
        <v>1354.3999999999999</v>
      </c>
      <c r="D49" s="77">
        <f>D50+D51+D52</f>
        <v>0</v>
      </c>
      <c r="E49" s="77">
        <f>E50+E51+E52</f>
        <v>573.2</v>
      </c>
      <c r="F49" s="77">
        <f>F50+F51+F52</f>
        <v>0</v>
      </c>
      <c r="G49" s="119">
        <f t="shared" si="1"/>
        <v>42.32132309509747</v>
      </c>
    </row>
    <row r="50" spans="1:7" ht="15">
      <c r="A50" s="59">
        <v>1101</v>
      </c>
      <c r="B50" s="55" t="s">
        <v>90</v>
      </c>
      <c r="C50" s="86">
        <v>0</v>
      </c>
      <c r="D50" s="86"/>
      <c r="E50" s="86">
        <v>0</v>
      </c>
      <c r="F50" s="86"/>
      <c r="G50" s="120">
        <v>0</v>
      </c>
    </row>
    <row r="51" spans="1:7" ht="15">
      <c r="A51" s="60">
        <v>1102</v>
      </c>
      <c r="B51" s="53" t="s">
        <v>91</v>
      </c>
      <c r="C51" s="79">
        <v>149.3</v>
      </c>
      <c r="D51" s="79"/>
      <c r="E51" s="79">
        <v>95.9</v>
      </c>
      <c r="F51" s="79"/>
      <c r="G51" s="121">
        <v>0</v>
      </c>
    </row>
    <row r="52" spans="1:7" ht="15.75" thickBot="1">
      <c r="A52" s="61">
        <v>1105</v>
      </c>
      <c r="B52" s="54" t="s">
        <v>95</v>
      </c>
      <c r="C52" s="81">
        <v>1205.1</v>
      </c>
      <c r="D52" s="81"/>
      <c r="E52" s="81">
        <v>477.3</v>
      </c>
      <c r="F52" s="81"/>
      <c r="G52" s="122">
        <f>E52/C52%</f>
        <v>39.6066716455066</v>
      </c>
    </row>
    <row r="53" spans="1:7" ht="15" thickBot="1">
      <c r="A53" s="58">
        <v>1200</v>
      </c>
      <c r="B53" s="70" t="s">
        <v>92</v>
      </c>
      <c r="C53" s="110">
        <v>535.4</v>
      </c>
      <c r="D53" s="111"/>
      <c r="E53" s="91">
        <v>535.4</v>
      </c>
      <c r="F53" s="67"/>
      <c r="G53" s="74">
        <f>E53/C53%</f>
        <v>100</v>
      </c>
    </row>
    <row r="54" spans="1:7" ht="15" thickBot="1">
      <c r="A54" s="58">
        <v>1300</v>
      </c>
      <c r="B54" s="70" t="s">
        <v>48</v>
      </c>
      <c r="C54" s="110">
        <v>2453.7</v>
      </c>
      <c r="D54" s="111"/>
      <c r="E54" s="91">
        <v>2129.6</v>
      </c>
      <c r="F54" s="67"/>
      <c r="G54" s="74">
        <f>E54/C54%</f>
        <v>86.79137628886987</v>
      </c>
    </row>
    <row r="55" spans="1:7" ht="15.75" thickBot="1">
      <c r="A55" s="32"/>
      <c r="B55" s="71" t="s">
        <v>74</v>
      </c>
      <c r="C55" s="69">
        <f>C7+C16+C20+C28+C33+C34+C40+C45+C49+C53+C54+C43</f>
        <v>1275263.5999999996</v>
      </c>
      <c r="D55" s="68">
        <f>D7+D16+D20+D28+D33+D34+D40+D45+D49+D53+D54+D43</f>
        <v>0</v>
      </c>
      <c r="E55" s="92">
        <f>E7+E16+E20+E28+E33+E34+E40+E45+E49+E53+E54+E43</f>
        <v>979417.4999999999</v>
      </c>
      <c r="F55" s="72"/>
      <c r="G55" s="73">
        <f>E55/C55%</f>
        <v>76.80118055592585</v>
      </c>
    </row>
    <row r="56" spans="1:7" ht="15">
      <c r="A56" s="1"/>
      <c r="B56" s="1"/>
      <c r="C56" s="1"/>
      <c r="D56" s="1"/>
      <c r="E56" s="93"/>
      <c r="F56" s="1"/>
      <c r="G56" s="1"/>
    </row>
    <row r="57" spans="1:7" ht="15">
      <c r="A57" s="145"/>
      <c r="B57" s="145"/>
      <c r="C57" s="1"/>
      <c r="D57" s="1"/>
      <c r="E57" s="75"/>
      <c r="F57" s="1"/>
      <c r="G57" s="1"/>
    </row>
    <row r="58" spans="1:7" ht="15">
      <c r="A58" s="1" t="s">
        <v>129</v>
      </c>
      <c r="B58" s="1"/>
      <c r="C58" s="1"/>
      <c r="D58" s="1"/>
      <c r="E58" s="75" t="s">
        <v>131</v>
      </c>
      <c r="F58" s="1"/>
      <c r="G58" s="1"/>
    </row>
    <row r="59" spans="1:7" ht="15">
      <c r="A59" s="1"/>
      <c r="B59" s="1"/>
      <c r="C59" s="1"/>
      <c r="D59" s="1"/>
      <c r="E59" s="75"/>
      <c r="F59" s="1"/>
      <c r="G59" s="1"/>
    </row>
    <row r="60" spans="1:6" ht="15">
      <c r="A60" s="1"/>
      <c r="B60" s="1"/>
      <c r="C60" s="1"/>
      <c r="D60" s="1"/>
      <c r="E60" s="75"/>
      <c r="F60" s="1"/>
    </row>
    <row r="61" spans="1:6" ht="15">
      <c r="A61" s="1" t="s">
        <v>120</v>
      </c>
      <c r="B61" s="1"/>
      <c r="C61" s="1"/>
      <c r="D61" s="1"/>
      <c r="E61" s="75"/>
      <c r="F61" s="1"/>
    </row>
  </sheetData>
  <sheetProtection/>
  <mergeCells count="5">
    <mergeCell ref="A57:B57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2018-10-24T09:11:15Z</cp:lastPrinted>
  <dcterms:created xsi:type="dcterms:W3CDTF">1996-10-08T23:32:33Z</dcterms:created>
  <dcterms:modified xsi:type="dcterms:W3CDTF">2018-11-09T02:47:10Z</dcterms:modified>
  <cp:category/>
  <cp:version/>
  <cp:contentType/>
  <cp:contentStatus/>
</cp:coreProperties>
</file>